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Desktop\Formatos transparencia\Resultados\"/>
    </mc:Choice>
  </mc:AlternateContent>
  <bookViews>
    <workbookView xWindow="0" yWindow="0" windowWidth="20490" windowHeight="8340" activeTab="1"/>
  </bookViews>
  <sheets>
    <sheet name="Portada" sheetId="1" r:id="rId1"/>
    <sheet name="12 P012" sheetId="2" r:id="rId2"/>
  </sheets>
  <definedNames>
    <definedName name="_xlnm.Print_Area" localSheetId="1">'12 P012'!$B$1:$U$47</definedName>
    <definedName name="_xlnm.Print_Area" localSheetId="0">Portada!$B$1:$AD$86</definedName>
    <definedName name="_xlnm.Print_Titles" localSheetId="1">'12 P012'!$1:$4</definedName>
    <definedName name="_xlnm.Print_Titles" localSheetId="0">Portada!$1:$4</definedName>
  </definedNames>
  <calcPr calcId="152511"/>
</workbook>
</file>

<file path=xl/calcChain.xml><?xml version="1.0" encoding="utf-8"?>
<calcChain xmlns="http://schemas.openxmlformats.org/spreadsheetml/2006/main">
  <c r="T28" i="2" l="1"/>
  <c r="U28" i="2" s="1"/>
  <c r="S28" i="2"/>
  <c r="U27" i="2"/>
  <c r="T27" i="2"/>
  <c r="S27" i="2"/>
  <c r="U23" i="2"/>
  <c r="U22" i="2"/>
  <c r="U21" i="2"/>
  <c r="U20" i="2"/>
  <c r="U19" i="2"/>
  <c r="U18" i="2"/>
  <c r="U17" i="2"/>
  <c r="U16" i="2"/>
  <c r="U15" i="2"/>
  <c r="U14" i="2"/>
  <c r="U13" i="2"/>
  <c r="U12" i="2"/>
  <c r="U11" i="2"/>
</calcChain>
</file>

<file path=xl/sharedStrings.xml><?xml version="1.0" encoding="utf-8"?>
<sst xmlns="http://schemas.openxmlformats.org/spreadsheetml/2006/main" count="148" uniqueCount="114">
  <si>
    <t>Avance en los Indicadores de los Programas presupuestarios de la Administración Pública Federal</t>
  </si>
  <si>
    <t xml:space="preserve">    Ejercicio Fiscal 2017</t>
  </si>
  <si>
    <t>Ramo 12
Salud</t>
  </si>
  <si>
    <t>Programas presupuestarios cuya MIR se incluye en el reporte</t>
  </si>
  <si>
    <t xml:space="preserve">P-012 Rectoría en Salud
</t>
  </si>
  <si>
    <t>DATOS DEL PROGRAMA</t>
  </si>
  <si>
    <t>Programa presupuestario</t>
  </si>
  <si>
    <t>P012</t>
  </si>
  <si>
    <t>Rectoría en Salud</t>
  </si>
  <si>
    <t>Ramo</t>
  </si>
  <si>
    <t>12</t>
  </si>
  <si>
    <t>Salud</t>
  </si>
  <si>
    <t>Unidad responsable</t>
  </si>
  <si>
    <t>600-Subsecretaría de Integración y Desarrollo del Sector Salud</t>
  </si>
  <si>
    <t>Enfoques transversales</t>
  </si>
  <si>
    <t>Sin Información</t>
  </si>
  <si>
    <t>Clasificación Funcional</t>
  </si>
  <si>
    <t>Finalidad</t>
  </si>
  <si>
    <t>2 - Desarrollo Social</t>
  </si>
  <si>
    <t>Función</t>
  </si>
  <si>
    <t>3 - Salud</t>
  </si>
  <si>
    <t>Subfunción</t>
  </si>
  <si>
    <t>4 - Rectoría del Sistema de Salud</t>
  </si>
  <si>
    <t>Actividad Institucional</t>
  </si>
  <si>
    <t>14 - Sistema Nacional de Salud organizado e integrado</t>
  </si>
  <si>
    <t>RESULTADOS</t>
  </si>
  <si>
    <t>NIVEL</t>
  </si>
  <si>
    <t>OBJETIVOS</t>
  </si>
  <si>
    <t>INDICADORES</t>
  </si>
  <si>
    <t>AVANCE</t>
  </si>
  <si>
    <t>Denominación</t>
  </si>
  <si>
    <t>Método de cálculo</t>
  </si>
  <si>
    <t>Unidad de medida</t>
  </si>
  <si>
    <t>Tipo-Dimensión-Frecuencia</t>
  </si>
  <si>
    <t>Meta anual</t>
  </si>
  <si>
    <t>Realizado al periodo</t>
  </si>
  <si>
    <t>Avance % anual vs Modificada</t>
  </si>
  <si>
    <t>Aprobada</t>
  </si>
  <si>
    <t>Modificada</t>
  </si>
  <si>
    <t>Fin</t>
  </si>
  <si>
    <t>Contribuir a avanzar en la construcción de un Sistema Nacional de Salud Universal bajo la rectoría de la Secretaría de Salud mediante la coordinación interinstitucional, que permita el acceso efectivo a servicios de salud con calidad a la población</t>
  </si>
  <si>
    <r>
      <t>Porcentaje de usuarios satisfechos con la calidad de la atención médica recibida</t>
    </r>
    <r>
      <rPr>
        <i/>
        <sz val="10"/>
        <color indexed="30"/>
        <rFont val="Soberana Sans"/>
        <family val="3"/>
      </rPr>
      <t xml:space="preserve">
</t>
    </r>
  </si>
  <si>
    <t>(Número de usuarios satisfechos con la calidad de la atención médica recibida /Total de usuarios de los establecimientos de atención médica encuestados ) X 100</t>
  </si>
  <si>
    <t>Porcentaje</t>
  </si>
  <si>
    <t>Estratégico-Calidad-Anual</t>
  </si>
  <si>
    <t/>
  </si>
  <si>
    <r>
      <t>Porcentaje de población con carencia por acceso a los servicios de salud</t>
    </r>
    <r>
      <rPr>
        <i/>
        <sz val="10"/>
        <color indexed="30"/>
        <rFont val="Soberana Sans"/>
        <family val="3"/>
      </rPr>
      <t xml:space="preserve">
Indicador Seleccionado</t>
    </r>
  </si>
  <si>
    <t>Resulta de la división del número de personas en situación de carencia por acceso a los servicios de salud entre el total de la población, multiplicado por 100</t>
  </si>
  <si>
    <t>Estratégico-Eficacia-Bienal</t>
  </si>
  <si>
    <t>N/A</t>
  </si>
  <si>
    <t>Propósito</t>
  </si>
  <si>
    <t>El sistema de salud se conduce eficazmente para asegurar el acceso efectivo a servicios de salud con calidad a la población con independencia de su condición laboral.</t>
  </si>
  <si>
    <r>
      <t>Porcentaje de avance en la implantación de los proyectos estratégicos para la conducción eficaz del Sistema Nacional de Salud implantados en relación a los proyectos estratégicos programados a implantar en el sexenio.</t>
    </r>
    <r>
      <rPr>
        <i/>
        <sz val="10"/>
        <color indexed="30"/>
        <rFont val="Soberana Sans"/>
        <family val="3"/>
      </rPr>
      <t xml:space="preserve">
</t>
    </r>
  </si>
  <si>
    <t>(Avance ponderado en la implantación de los proyectos estratégicos para la conducción eficaz del Sistema Nacional de Salud en el período) / (Avance programado sexenal en la implantación de proyectos estratégicos) X 100</t>
  </si>
  <si>
    <t>Estratégico-Eficacia-Anual</t>
  </si>
  <si>
    <t>Componente</t>
  </si>
  <si>
    <t>A Información producida para el Sistema Nacional de Información en Salud (SINAIS)</t>
  </si>
  <si>
    <r>
      <t>Porcentaje de productos de información en salud elaborados.</t>
    </r>
    <r>
      <rPr>
        <i/>
        <sz val="10"/>
        <color indexed="30"/>
        <rFont val="Soberana Sans"/>
        <family val="3"/>
      </rPr>
      <t xml:space="preserve">
</t>
    </r>
  </si>
  <si>
    <t>( Productos de información elaborados) / (Productos de información programados) X 100</t>
  </si>
  <si>
    <t>Gestión-Eficacia-Trimestral</t>
  </si>
  <si>
    <t>B Catálogo maestro de guías de práctica clínica actualizado, como instrumento para apoyar la toma de decisiones en la práctica médica.</t>
  </si>
  <si>
    <r>
      <t xml:space="preserve">Porcentaje de avance de actualización de guías de práctica clínica del catálogo maestro. </t>
    </r>
    <r>
      <rPr>
        <i/>
        <sz val="10"/>
        <color indexed="30"/>
        <rFont val="Soberana Sans"/>
        <family val="3"/>
      </rPr>
      <t xml:space="preserve">
</t>
    </r>
  </si>
  <si>
    <t xml:space="preserve">(Número de guías de práctica clínica actualizadas) / (Número de guías de práctica clínica programadas a actualizar) X 100 </t>
  </si>
  <si>
    <t>Gestión-Eficacia-Anual</t>
  </si>
  <si>
    <t>C Acciones de mejora en la gestión de programas y servicios de salud implementadas.</t>
  </si>
  <si>
    <r>
      <t xml:space="preserve">Recomendaciones que se incorporaron como mejoras en la gestión de programas y servicios de salud derivadas de evaluaciones coordinadas por la Dirección General de Evaluación del Desempeño de la Secretaría de Salud </t>
    </r>
    <r>
      <rPr>
        <i/>
        <sz val="10"/>
        <color indexed="30"/>
        <rFont val="Soberana Sans"/>
        <family val="3"/>
      </rPr>
      <t xml:space="preserve">
</t>
    </r>
  </si>
  <si>
    <t xml:space="preserve">Número de recomendaciones derivadas de evaluaciones con evidencia de incorporarse como mejora en la gestión de programas y servicios de salud </t>
  </si>
  <si>
    <t>Absoluto</t>
  </si>
  <si>
    <t>D Certificados de necesidad emitidos para el registro de acciones de infraestructura y de equipamiento en el Plan Maestro de Infraestructura.</t>
  </si>
  <si>
    <r>
      <t>Porcentaje de los documentos denominados certificados de necesidad cuya autorización se requiere para el registro de acciones de infraestructura dentro del Plan Maestro de Infraestructura (PMI).</t>
    </r>
    <r>
      <rPr>
        <i/>
        <sz val="10"/>
        <color indexed="30"/>
        <rFont val="Soberana Sans"/>
        <family val="3"/>
      </rPr>
      <t xml:space="preserve">
</t>
    </r>
  </si>
  <si>
    <t>( Número de certificados de necesidad emitidos ) / ( Total de solicitudes de Certificados de Necesidad enviados por los Servicios Estatales de Salud ) X 100</t>
  </si>
  <si>
    <t>E Establecimientos de atención médica acreditados que cuentan con aval ciudadano y realizan monitoreo ciudadano en favor de la mejora de la calidad de la atención</t>
  </si>
  <si>
    <r>
      <t>Porcentaje de Establecimientos de Atención Médica acreditados que aplican el monitoreo ciudadano</t>
    </r>
    <r>
      <rPr>
        <i/>
        <sz val="10"/>
        <color indexed="30"/>
        <rFont val="Soberana Sans"/>
        <family val="3"/>
      </rPr>
      <t xml:space="preserve">
</t>
    </r>
  </si>
  <si>
    <t>(Número de Establecimientos de Atención Médica acreditados que aplican el monitoreo ciudadano / Total de Establecimientos de Atención Médica acreditados) X 100</t>
  </si>
  <si>
    <t>Gestión-Eficacia-Cuatrimestral</t>
  </si>
  <si>
    <t>Actividad</t>
  </si>
  <si>
    <t>A 1 Operación del Sistema Nacional de Información en Salud</t>
  </si>
  <si>
    <r>
      <t>Porcentaje de actualización electrónica de información en salud</t>
    </r>
    <r>
      <rPr>
        <i/>
        <sz val="10"/>
        <color indexed="30"/>
        <rFont val="Soberana Sans"/>
        <family val="3"/>
      </rPr>
      <t xml:space="preserve">
</t>
    </r>
  </si>
  <si>
    <t xml:space="preserve">( Suma de los componentes de información actualizados ) / (El total de componentes de la información en Salud a actualizar) X 100 </t>
  </si>
  <si>
    <t>B 2 Integración nueva de Guías de práctica clínica que conforman el catálogo maestro, con la información científica más reciente de la práctica médica.</t>
  </si>
  <si>
    <r>
      <t>Porcentaje de guías de práctica clínica nuevas que han sido autorizadas para incorporarse al catálogo maestro.</t>
    </r>
    <r>
      <rPr>
        <i/>
        <sz val="10"/>
        <color indexed="30"/>
        <rFont val="Soberana Sans"/>
        <family val="3"/>
      </rPr>
      <t xml:space="preserve">
</t>
    </r>
  </si>
  <si>
    <t xml:space="preserve">( Número de guías de práctica clínica nuevas autorizadas ) / ( Número de guías de práctica clínica nuevas programadas ) X 100 </t>
  </si>
  <si>
    <t xml:space="preserve">C 3 Realización de evaluaciones de sistemas, programas y servicios de salud.   </t>
  </si>
  <si>
    <r>
      <t xml:space="preserve">Porcentaje de evaluaciones a programas y servicios de salud, coordinadas por la Dirección General de Evaluación del Desempeño de la Secretaría de Salud </t>
    </r>
    <r>
      <rPr>
        <i/>
        <sz val="10"/>
        <color indexed="30"/>
        <rFont val="Soberana Sans"/>
        <family val="3"/>
      </rPr>
      <t xml:space="preserve">
</t>
    </r>
  </si>
  <si>
    <t xml:space="preserve">( Número de evaluaciones coordinadas por la Dirección General de Evaluación del Desempeño -DGED- realizadas ) / ( Total de evaluaciones coordinadas por la DGED programadas) X 100 </t>
  </si>
  <si>
    <t>D 4 Registro del avance de acciones de infraestructura y equipamiento en el Plan Maestro de Infraestructura, en proceso de ejecución.</t>
  </si>
  <si>
    <r>
      <t>Avance de las acciones de infraestructura y equipamiento registradas en el Plan Maestro de Infraestructura.</t>
    </r>
    <r>
      <rPr>
        <i/>
        <sz val="10"/>
        <color indexed="30"/>
        <rFont val="Soberana Sans"/>
        <family val="3"/>
      </rPr>
      <t xml:space="preserve">
</t>
    </r>
  </si>
  <si>
    <t>( Número de acciones de infraestructura y equipamiento actualizadas en el Plan Maestro de Infraestructura) / (Total de acciones de infraestructura y equipamiento registradas en el Plan Maestro de Infraestructura ) X 100</t>
  </si>
  <si>
    <t>E 5 Realización de acciones para contribuir al cumplimiento de acuerdos establecidos en las cartas compromiso entre el aval ciudadano y el establecimiento</t>
  </si>
  <si>
    <r>
      <t>Porcentaje de cumplimiento de las cartas compromiso con el Aval Ciudadano</t>
    </r>
    <r>
      <rPr>
        <i/>
        <sz val="10"/>
        <color indexed="30"/>
        <rFont val="Soberana Sans"/>
        <family val="3"/>
      </rPr>
      <t xml:space="preserve">
</t>
    </r>
  </si>
  <si>
    <t>(Número de cartas compromiso atendidas / Total de cartas compromiso firmadas por el responsable del establecimiento con el Aval Ciudadano) x 100</t>
  </si>
  <si>
    <t>PRESUPUESTO</t>
  </si>
  <si>
    <t>Ejercicio</t>
  </si>
  <si>
    <t>Avance %</t>
  </si>
  <si>
    <t>Millones de pesos</t>
  </si>
  <si>
    <t>Anual</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</si>
  <si>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</si>
  <si>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</si>
  <si>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</si>
  <si>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</si>
  <si>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Porcentaje de usuarios satisfechos con la calidad de la atención médica recibida
</t>
    </r>
    <r>
      <rPr>
        <sz val="10"/>
        <rFont val="Soberana Sans"/>
        <family val="2"/>
      </rPr>
      <t xml:space="preserve"> Causa : Hay satisfacción de los usuarios con la atención médica recibida, debido a que se mantiene una comunicación estrecha con las entidades, para fomentar la mejora del trato digno y satisfacción a los usuarios, a través de la participación de los avales ciudadanos. Además, se promueve a nivel Entidad Federativa e Instituciones, la instalación del mecanismo en el 100% de las unidades de atención médica y el cumplimiento de las Cartas Compromiso. Efecto: Se superó la meta en un 5.28%, favoreciendo la calidad de la atención médica que se otorga a los usuarios de los servicios de salud. Otros Motivos:</t>
    </r>
  </si>
  <si>
    <r>
      <t xml:space="preserve">Porcentaje de población con carencia por acceso a los servicios de salud
</t>
    </r>
    <r>
      <rPr>
        <sz val="10"/>
        <rFont val="Soberana Sans"/>
        <family val="2"/>
      </rPr>
      <t>Sin Información,Sin Justificación</t>
    </r>
  </si>
  <si>
    <r>
      <t xml:space="preserve">Porcentaje de avance en la implantación de los proyectos estratégicos para la conducción eficaz del Sistema Nacional de Salud implantados en relación a los proyectos estratégicos programados a implantar en el sexenio.
</t>
    </r>
    <r>
      <rPr>
        <sz val="10"/>
        <rFont val="Soberana Sans"/>
        <family val="2"/>
      </rPr>
      <t xml:space="preserve"> Causa : El 2 de marzo de 2017, se firmó el Acuerdo Nacional de Coordinación para el Intercambio de Servicios, el cual tiene por objeto fijar los lineamientos generales, para el intercambio o la prestación de Servicios de Atención Médica entre las unidades médicas del IMSS, del ISSSTE, de la Secretaría de Salud, así como de las Entidades Federativas, Institutos Nacionales de Salud, Hospitales Regionales de Alta Especialidad y Federales de Referencia y demás Instituciones Públicas del Sistema Nacional de Salud, una vez que se adhieran al mismo; para garantizar a la población el acceso efectivo, la calidad y oportunidad de los servicios de salud, a través de la definición y adopción por las "PARTES", del Listado de Intervenciones, Tratamientos, Servicios Auxiliares de Diagnóstico y Tarifas para el Intercambio de Servicios y el procedimiento de derivación y contraderivación, establecido en el Manual de Lineamientos Generales para el Intercambio de Servicios. Al cierre del mes de diciembre, las entidades federativas que se han adherido a esta estrategia, mediante la suscripción de un convenio específico son: Aguascalientes, Baja California Sur, Chihuahua, Campeche, Coahuila, Durango, Hidalgo, Quintana Roo, San Luis Potosí, Sinaloa, Tabasco, Tamaulipas y Yucatán. Efecto: Con estas acciones, se continúa en Avanzar en la construcción de un Sistema Nacional de Salud Universal, bajo la rectoría de la Secretaría de Salud, tal como lo establece el objetivo 6 de Programa Sectorial de Salud 2013-2018 y con ello se fortalece el acceso de la población a los servicios de salud. Otros Motivos:</t>
    </r>
  </si>
  <si>
    <r>
      <t xml:space="preserve">Porcentaje de productos de información en salud elaborados.
</t>
    </r>
    <r>
      <rPr>
        <sz val="10"/>
        <rFont val="Soberana Sans"/>
        <family val="2"/>
      </rPr>
      <t xml:space="preserve"> Causa : Los productos de información en salud, se realizaron de acuerdo a lo planeado, en el marco del Sistema Nacional de Información en Salud y del Sistema Nacional de Información Estadística y Geográfica, debido a las actividades y acciones de coordinación, recopilación, análisis y difusión electrónica, desarrolladas por el personal de la Dirección General de Información en Salud y por las instituciones federales y estatales, encargadas de proporcionar los registros administrativos y estadísticos. Los productos elaborados este trimestre son los siguientes:      1. Minuta de las Reuniones del Comité Técnico Especializado Sectorial en Salud (CTESS).   2. Minuta de las Reuniones Centro Mexicano para la Clasificación de Enfermedades (CEMECE).   3. Informes de avance a las entidades en materia de la BIRMM.   4. Informe de supervisión y asesoría a las entidades en materia del SEED.   5. Informes de supervisión y asesoría a las entidades en materia del SINAC.   6. Informe de actividades de revisión y supervisión dentro del grupo Conjunta de Mortalidad Materna (Epidemiología, Equidad de Género y DGIS).   7. Actividades del Comité Técnico Especializado de Información sobre Discapacidad (CTEID).   8. Atención a las solicitudes de los Certificados de los Sistemas de Información de Registro Electrónico para la Salud, en cumplimiento con la NOM-024-SSA3-2012.   9. Informe de calidad sobre el cierre estadístico SINERHIAS.   10. Informe de calidad sobre el cierre estadístico SICUENTAS.   11. Informe de cobertura SINAC.   12. Informe de cobertura SEED."      Efecto: Las acciones establecidas se han cumplido a cabalidad, una vez que la institución contó con instalaciones, infraestructura informática y recursos asignados, mismos que han sido ejercidos de acuerdo a lo programado, permitiendo el cumplimiento de los objetivos y metas consagrados y programados para el 2017,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Otros Motivos:</t>
    </r>
  </si>
  <si>
    <r>
      <t xml:space="preserve">Porcentaje de avance de actualización de guías de práctica clínica del catálogo maestro. 
</t>
    </r>
    <r>
      <rPr>
        <sz val="10"/>
        <rFont val="Soberana Sans"/>
        <family val="2"/>
      </rPr>
      <t xml:space="preserve"> Causa : La meta fue superada en un 33.33 %, gracias al alto desempeño de las instituciones que conforman el Sistema Nacional de Salud (IMSS, ISSSTE, SEDENA, SEMAR, DIF, PEMEX, SS). Es importante mencionar que, las metas anuales se proyectan para la primera mitad del año subsecuente y no al cierre de año fiscal, aunado a que la integración de las Guías de Práctica Clínica (GPC), es un proceso continuo y dinámico; por lo que, las guías que se inician en el plan anual de trabajo, pueden tener variaciones en su elaboración y por ende en su culminación. Por esta razón se superó la meta proyectada en el periodo 2017. Efecto: Las Guías de Práctica Clínica son elementos de rectoría en atención médica, cuyo fin es establecer un referente nacional, para favorecer la toma de decisiones clínicas y gerenciales, en el Sistema Nacional de Salud; las cuales están basadas en recomendaciones sustentadas en la mejor evidencia disponible, con la finalidad de contribuir a la calidad de los servicios médicos. Otros Motivos:</t>
    </r>
  </si>
  <si>
    <r>
      <t xml:space="preserve">Recomendaciones que se incorporaron como mejoras en la gestión de programas y servicios de salud derivadas de evaluaciones coordinadas por la Dirección General de Evaluación del Desempeño de la Secretaría de Salud 
</t>
    </r>
    <r>
      <rPr>
        <sz val="10"/>
        <rFont val="Soberana Sans"/>
        <family val="2"/>
      </rPr>
      <t xml:space="preserve"> Causa : Se ajustó la meta, debido a que las recomendaciones a incorporarse como mejora, se registran hasta el segundo trimestre del ejercicio fiscal; en este sentido, se logró cumplir con la meta ajustada. Efecto: Debido a la gestión de la Dirección General de Evaluación del Desempeño, con los Programas presupuestarios (Pp) de la Secretaria de Salud, se logró incorporar 57 recomendaciones como mejora a los Pp, lo cual coadyuvará a mejorar su desempeño. Otros Motivos:</t>
    </r>
  </si>
  <si>
    <r>
      <t xml:space="preserve">Porcentaje de los documentos denominados certificados de necesidad cuya autorización se requiere para el registro de acciones de infraestructura dentro del Plan Maestro de Infraestructura (PMI).
</t>
    </r>
    <r>
      <rPr>
        <sz val="10"/>
        <rFont val="Soberana Sans"/>
        <family val="2"/>
      </rPr>
      <t xml:space="preserve"> Causa : Al cierre de 2017, se recibieron un total de 412 solicitudes de Certificados de Necesidad -CDN- (denominador observado), un 90.74% por arriba del estimado para dicho periodo, (216 solicitudes). De las 412 solicitudes recibidas, el 21.84% justificó la necesidad de alguna acción de infraestructura, por tanto, fueron emitidos 90 CDN, 28.16 puntos porcentuales por abajo respecto de la meta del 50%, programada para dicho periodo. Las principales causas por las cuales se observó un incremento en el número de solicitudes formuladas por los Servicios Estatales de Salud, fueron: 1) La autorización de proyectos para la obtención de la CLUES, 2) la actualización con CDN de proyectos registrados en el PMI con estatus de "en proceso", para acceder a financiamiento para su conclusión.   La causa por la cual se ha emitido un menor número de CDN, se debe al hecho de que las solicitudes de Certificado de Necesidad, son evaluadas previamente a través del Sistema de Información Geográfica para la Planeación y Desarrollo del Sector Salud (SIGPLADESS), emitiéndose un dictamen preliminar. Efecto: El resultado obtenido es favorable y no tiene impacto negativo en el proceso. El número de solicitudes de CDN recibidas, está relacionado con la identificación de acciones de infraestructura, así como, la programación de recursos financieros para su ejecución.  Otros Motivos:La variación entre las solicitudes de CDN recibidas, respecto a las programadas, se debe a causas como la programación por parte de las entidades federativas y la disponibilidad de recursos para la ejecución de los proyectos, entre otras. En este sentido, tanto el denominador como el numerador, pueden diferir de los datos estimados al inicio del año.    </t>
    </r>
  </si>
  <si>
    <r>
      <t xml:space="preserve">Porcentaje de Establecimientos de Atención Médica acreditados que aplican el monitoreo ciudadano
</t>
    </r>
    <r>
      <rPr>
        <sz val="10"/>
        <rFont val="Soberana Sans"/>
        <family val="2"/>
      </rPr>
      <t xml:space="preserve"> Causa : Debido a la estrecha colaboración de la Dirección General de Calidad y Educación en Salud, con los responsables estatales de calidad y de avales ciudadanos, se registró un mayor número de visitas de monitoreo a las unidades médicas, por parte de los avales ciudadanos.   Efecto: Se superó la meta en un 8.10%, favoreciendo la transparencia de información; generando confianza en los usuarios de los servicios de salud mediante la evaluación del trato digno y la calidad de los servicios médicos, beneficiando directamente a los usuarios, al tomarse en cuenta sus expectativas y necesidades en la atención a la salud. Otros Motivos:El número de unidades con monitoreo corresponde al cuatrimestre Enero - Abril 2017, cuatrimestre en el que hubo mayor número de unidades, en que los avales realizaron monitoreo ciudadano. El dato real alcanzado de unidades acreditadas fue de 11,351.</t>
    </r>
  </si>
  <si>
    <r>
      <t xml:space="preserve">Porcentaje de actualización electrónica de información en salud
</t>
    </r>
    <r>
      <rPr>
        <sz val="10"/>
        <rFont val="Soberana Sans"/>
        <family val="2"/>
      </rPr>
      <t xml:space="preserve"> Causa : La actualización electrónica de la información en salud programada para el cierre de 2017, no se realizó al cien por ciento; debido al impacto que sufrió el edificio que albergaba a la Dirección General de Información en Salud (DGIS), a partir de los sismos del día 7 y 19 de septiembre de 2017, que obligaron a la institución a buscar nuevas instalaciones; esto implicó una demora en la actualización de la información. El avance observado se realizó en el marco del Sistema Nacional de Información en Salud y del Sistema Nacional de Información Estadística y Geográfica, debido a las actividades y acciones de coordinación, recopilación, análisis y difusión electrónica, desarrolladas por el personal de la DGIS y por las instituciones federales y estatales, encargadas de proporcionar los registros administrativos y estadísticos. Las actualizaciones realizadas son las siguientes:  1. Publicación de la base de datos de Mortalidad Materna. 2. Actualización de catálogo CLUES (cabe mencionar que no se encuentra en Cubo dinámico sino en una liga que permite descargar la BD). 3. Actualización mensual del Cubo Egresos Hospitalarios. 4. Actualización mensual del Cubo URGENCIAS. 5. Actualización mensual del Cubo SIS. 6. Actualización mensual del Cubo SINAC. 7. Actualización mensual del Cubo SEED. 8. Entrega mensual de BD SEED a usuarios externos (Epidemiología, CENSIDA, CONADIS, Comisión Nacional de Seguridad, SEDESOL, IMSS e ISSSTE). 9. Publicación Boletín IV Recursos Financieros. 10. Publicación Boletín I de Recursos.      Efecto: Las acciones alcanzadas se realizaron una vez que la institución contó con instalaciones, infraestructura informática y recursos asignados, mismos que han sido ejercidos de acuerdo a lo programado, permitiendo el mencionado alcance de los objetivos y metas programados al cierre de 2017,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Otros Motivos:</t>
    </r>
  </si>
  <si>
    <r>
      <t xml:space="preserve">Porcentaje de guías de práctica clínica nuevas que han sido autorizadas para incorporarse al catálogo maestro.
</t>
    </r>
    <r>
      <rPr>
        <sz val="10"/>
        <rFont val="Soberana Sans"/>
        <family val="2"/>
      </rPr>
      <t xml:space="preserve"> Causa : La meta fue superada en un 55.55%, gracias al alto desempeño de las instituciones que conforman el Sistema Nacional de Salud (IMSS, ISSSTE, SEDENA, SEMAR, DIF, PEMEX, SS). Es importante mencionar que, las metas anuales se proyectan para la primera mitad del año subsecuente y no al cierre de año fiscal, aunado a que la integración de las Guías de Práctica Clínica (GPC), es un proceso continuo y dinámico, por lo que, las guías que se inician en el plan anual de trabajo, pueden tener variaciones en su elaboración y por ende en su culminación. Por esta razón se superó la meta proyectada en el periodo 2017. Efecto: Las Guías de Práctica Clínica son elementos de rectoría en atención médica, cuyo fin es establecer un referente Nacional, para favorecer la toma de decisiones clínicas y gerenciales en el Sistema Nacional de Salud; las cuales están basadas en recomendaciones sustentadas en la mejor evidencia disponible, con la finalidad de contribuir a la calidad de los servicios médicos. Otros Motivos:</t>
    </r>
  </si>
  <si>
    <r>
      <t xml:space="preserve">Porcentaje de evaluaciones a programas y servicios de salud, coordinadas por la Dirección General de Evaluación del Desempeño de la Secretaría de Salud 
</t>
    </r>
    <r>
      <rPr>
        <sz val="10"/>
        <rFont val="Soberana Sans"/>
        <family val="2"/>
      </rPr>
      <t xml:space="preserve"> Causa : Se ajustó la meta para atender las evaluaciones mandatadas en el Programa Anual de Evaluación 2017 y una evaluación a las fuentes secundarias de información del Seguro Popular. Efecto: Al cumplirse con la meta ajustada, se generaron recomendaciones que coadyuvarán a mejorar el desempeño de los programas evaluados.  Otros Motivos:</t>
    </r>
  </si>
  <si>
    <r>
      <t xml:space="preserve">Avance de las acciones de infraestructura y equipamiento registradas en el Plan Maestro de Infraestructura.
</t>
    </r>
    <r>
      <rPr>
        <sz val="10"/>
        <rFont val="Soberana Sans"/>
        <family val="2"/>
      </rPr>
      <t xml:space="preserve"> Causa : Con corte al cierre de 2017, las entidades federativas reportaron y actualizaron 1,569 acciones de infraestructura (obra y equipamiento médico), de un total de 1,572 (denominador); es decir, el 99.81% del total de acciones registradas en el Plan Maestro de Infraestructura (PMI), superando en 14.76 puntos porcentuales la meta programada (85.05%). La principal causa de una mayor participación por parte de las entidades federativas, en la actualización de las acciones de obra y equipamiento registradas en el PMI, se atribuye a que, desde 2014 se estableció en el procedimiento para la emisión de Certificado de Necesidad (CDN), "no exceder un periodo de 6 meses desde su última actualización del PMI", como requisito para el ingreso de nuevas solicitudes de CDN a través del Sistema de Información Geográfica para la Planeación y Desarrollo del Sector Salud (SIGPLADESS), así como los ejercicios de revisión del estatus real de los proyectos realizados con los Servicios Estatales de Salud, durante el primer semestre de 2017.  Efecto: Aunque no en su totalidad, las 32 entidades federativas realizaron la actualización de sus acciones inscritas en el PMI, lo que ha permitido contar con información más oportuna del estatus de las acciones tanto de obra, como de equipamiento médico. Otros Motivos:En caso de que las entidades federativas no envíen la actualización de la totalidad de los registros en el PMI en tiempo y forma, el SIGPLADESS no les permite la carga de nuevas solicitudes de CDN de obra. Así mismo, el Acuerdo de infraestructura emitido en el Diario Oficial de la Federación (DOF) el 2 de marzo de 2017, motivó a las entidades federativas a realizar la actualización de las acciones en el PMI. De igual manera, la Dirección General de Planeación y Desarrollo en Salud, llevó a cabo la depuración de los registros con más de un año en estatus de "en planeación", conforme a lo establecido en la fracción VIII de la cuarta cláusula, de dicho acuerdo, en el cual se menciona que: los proyectos en planeación incluidos en el Plan Maestro de Infraestructura que, sin causa justificada, presenten más de un año de retraso en su inicio, serán dados de baja. </t>
    </r>
  </si>
  <si>
    <r>
      <t xml:space="preserve">Porcentaje de cumplimiento de las cartas compromiso con el Aval Ciudadano
</t>
    </r>
    <r>
      <rPr>
        <sz val="10"/>
        <rFont val="Soberana Sans"/>
        <family val="2"/>
      </rPr>
      <t xml:space="preserve"> Causa : Con el fin de incrementar la proporción de cartas compromiso cumplidas, la Dirección General de Calidad y Educación en Salud, mantiene una comunicación estrecha con los responsables estatales de calidad y los responsables estatales de Aval Ciudadano, esto es con el fin de exhortar indirectamente a los responsables de unidades médicas, al cumplimiento de las cartas compromiso.   Efecto: Se superó la meta en un 4.01%, lo que beneficia a los usuarios de las unidades médicas y a la participación ciudadana, ya que toma en consideración las sugerencias de los avales ciudadanos, se cumplen las cartas compromiso y, como consecuencia, se mejora la calidad y el trato digno en los servicios.  Otros Motivos:Para este año 2017, se consideró para el indicador tomar la información del acumulado de un sólo año, con el fin de contar con información precisa sobre el cumplimeinto de los compromisos. En el 2017, los avales ciudadanos frimaron 19,659 Cartas Compromiso y los responsables de las unidades médicas atendieron 13,175.</t>
    </r>
  </si>
  <si>
    <t>http://sidss.salud.gob.mx/site2/informes/informes.html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</si>
</sst>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b/>
      <sz val="11"/>
      <color indexed="8"/>
      <name val="Soberana Sans"/>
      <family val="2"/>
    </font>
    <font>
      <sz val="12"/>
      <name val="Soberana Sans"/>
      <family val="2"/>
    </font>
    <font>
      <b/>
      <sz val="28"/>
      <color indexed="8"/>
      <name val="Soberana Sans"/>
      <family val="3"/>
    </font>
    <font>
      <i/>
      <sz val="10"/>
      <color indexed="30"/>
      <name val="Soberana Sans"/>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5" borderId="10" xfId="0" applyFont="1" applyFill="1" applyBorder="1" applyAlignment="1">
      <alignment horizontal="centerContinuous" vertical="center"/>
    </xf>
    <xf numFmtId="0" fontId="23" fillId="35" borderId="11" xfId="0" applyFont="1" applyFill="1" applyBorder="1" applyAlignment="1">
      <alignment horizontal="centerContinuous" vertical="center"/>
    </xf>
    <xf numFmtId="0" fontId="23" fillId="35" borderId="11" xfId="0" applyFont="1" applyFill="1" applyBorder="1" applyAlignment="1">
      <alignment horizontal="centerContinuous" vertical="center" wrapText="1"/>
    </xf>
    <xf numFmtId="0" fontId="23"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4"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5" fillId="36" borderId="45" xfId="0" applyFont="1" applyFill="1" applyBorder="1" applyAlignment="1">
      <alignment horizontal="centerContinuous" vertical="center"/>
    </xf>
    <xf numFmtId="0" fontId="26" fillId="36" borderId="14" xfId="0" applyFont="1" applyFill="1" applyBorder="1" applyAlignment="1">
      <alignment horizontal="centerContinuous" vertical="center"/>
    </xf>
    <xf numFmtId="0" fontId="26" fillId="36" borderId="14" xfId="0" applyFont="1" applyFill="1" applyBorder="1" applyAlignment="1">
      <alignment horizontal="centerContinuous"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5" fillId="36" borderId="47" xfId="0" applyFont="1" applyFill="1" applyBorder="1" applyAlignment="1">
      <alignment horizontal="centerContinuous" vertical="center"/>
    </xf>
    <xf numFmtId="0" fontId="26" fillId="36" borderId="48" xfId="0" applyFont="1" applyFill="1" applyBorder="1" applyAlignment="1">
      <alignment horizontal="centerContinuous" vertical="center"/>
    </xf>
    <xf numFmtId="0" fontId="26" fillId="36" borderId="48" xfId="0" applyFont="1" applyFill="1" applyBorder="1" applyAlignment="1">
      <alignment horizontal="centerContinuous"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27" fillId="33" borderId="0" xfId="0" applyFont="1" applyFill="1" applyAlignment="1">
      <alignment horizontal="center" vertical="center" wrapText="1"/>
    </xf>
    <xf numFmtId="0" fontId="30" fillId="34" borderId="0" xfId="0" applyFont="1" applyFill="1" applyAlignment="1">
      <alignment horizontal="center" vertical="center" wrapText="1"/>
    </xf>
    <xf numFmtId="0" fontId="20" fillId="0" borderId="0" xfId="0" applyFont="1" applyAlignment="1">
      <alignment horizontal="center" vertical="center" wrapText="1"/>
    </xf>
    <xf numFmtId="0" fontId="29"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43" xfId="0"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0" xfId="0" applyFill="1" applyBorder="1" applyAlignment="1">
      <alignment horizontal="justify" vertical="top"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28"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0" fillId="0" borderId="0" xfId="0" applyNumberFormat="1" applyFont="1" applyFill="1" applyBorder="1" applyAlignment="1" applyProtection="1">
      <alignment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48" t="s">
        <v>0</v>
      </c>
      <c r="C1" s="48"/>
      <c r="D1" s="48"/>
      <c r="E1" s="48"/>
      <c r="F1" s="48"/>
      <c r="G1" s="48"/>
      <c r="H1" s="48"/>
      <c r="I1" s="48"/>
      <c r="J1" s="48"/>
      <c r="K1" s="48"/>
      <c r="L1" s="48"/>
      <c r="M1" s="48"/>
      <c r="N1" s="48"/>
      <c r="O1" s="48"/>
      <c r="P1" s="48"/>
      <c r="Q1" s="3"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49" t="s">
        <v>2</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row>
    <row r="12" spans="2:30" ht="13.5" customHeight="1" x14ac:dyDescent="0.2">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row>
    <row r="13" spans="2:30" ht="13.5" customHeight="1" x14ac:dyDescent="0.2">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row>
    <row r="14" spans="2:30" ht="13.5" customHeight="1" x14ac:dyDescent="0.2">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row>
    <row r="15" spans="2:30" ht="13.5" customHeight="1" x14ac:dyDescent="0.2">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row>
    <row r="16" spans="2:30" ht="13.5" customHeight="1" x14ac:dyDescent="0.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row>
    <row r="17" spans="2:30" ht="13.5" customHeight="1" x14ac:dyDescent="0.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row>
    <row r="18" spans="2:30" ht="13.5" customHeight="1" x14ac:dyDescent="0.2">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row>
    <row r="19" spans="2:30" ht="13.5" customHeight="1" x14ac:dyDescent="0.2">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row>
    <row r="20" spans="2:30" ht="13.5" customHeight="1" x14ac:dyDescent="0.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row>
    <row r="21" spans="2:30" ht="13.5" customHeight="1" x14ac:dyDescent="0.2">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row>
    <row r="22" spans="2:30" ht="13.5" customHeight="1" x14ac:dyDescent="0.2">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2:30" ht="13.5" customHeight="1" x14ac:dyDescent="0.2">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row>
    <row r="24" spans="2:30" ht="13.5" customHeight="1" x14ac:dyDescent="0.2">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2:30" ht="13.5" customHeight="1" x14ac:dyDescent="0.2">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row>
    <row r="26" spans="2:30" ht="13.5" customHeight="1" x14ac:dyDescent="0.2">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row>
    <row r="27" spans="2:30" ht="13.5" customHeight="1" x14ac:dyDescent="0.2">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2:30" ht="13.5" customHeight="1" x14ac:dyDescent="0.2">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2:30" ht="13.5" customHeight="1" x14ac:dyDescent="0.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pans="2:30" ht="13.5" customHeight="1" x14ac:dyDescent="0.2">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pans="2:30" ht="13.5" customHeight="1" x14ac:dyDescent="0.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row>
    <row r="32" spans="2:30" ht="13.5" customHeight="1" x14ac:dyDescent="0.2">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2:30" ht="13.5" customHeight="1" x14ac:dyDescent="0.2">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row>
    <row r="34" spans="2:30" ht="13.5" customHeight="1" x14ac:dyDescent="0.2">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0" t="s">
        <v>3</v>
      </c>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4:28" ht="13.5" customHeight="1" x14ac:dyDescent="0.2">
      <c r="D50" s="51" t="s">
        <v>4</v>
      </c>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4:28" ht="13.5" customHeight="1" x14ac:dyDescent="0.2">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4:28" ht="13.5" customHeight="1" x14ac:dyDescent="0.2">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4:28" ht="13.5" customHeight="1" x14ac:dyDescent="0.2">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4:28" ht="13.5" customHeight="1" x14ac:dyDescent="0.2">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4:28" ht="13.5" customHeight="1" x14ac:dyDescent="0.2">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4:28" ht="13.5" customHeight="1" x14ac:dyDescent="0.2">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4:28" ht="13.5" customHeight="1" x14ac:dyDescent="0.2">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4:28" ht="13.5" customHeight="1" x14ac:dyDescent="0.2">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4:28" ht="13.5" customHeight="1" x14ac:dyDescent="0.2">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4:28" ht="13.5" customHeight="1" x14ac:dyDescent="0.2">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4:28" ht="13.5" customHeight="1" x14ac:dyDescent="0.2">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4:28" ht="13.5" customHeight="1" x14ac:dyDescent="0.2">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4:28" ht="13.5" customHeight="1" x14ac:dyDescent="0.2">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4:28" ht="13.5" customHeight="1" x14ac:dyDescent="0.2">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4:28" ht="13.5" customHeight="1" x14ac:dyDescent="0.2">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4:28" ht="13.5" customHeight="1" x14ac:dyDescent="0.2">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4:28" ht="13.5" customHeight="1" x14ac:dyDescent="0.2">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4:28" ht="13.5" customHeight="1" x14ac:dyDescent="0.2">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4:28" ht="13.5" customHeight="1" x14ac:dyDescent="0.2">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4:28" ht="13.5" customHeight="1" x14ac:dyDescent="0.2">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4:28" ht="13.5" customHeight="1" x14ac:dyDescent="0.2">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4:28" ht="13.5" customHeight="1" x14ac:dyDescent="0.2">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4:28" ht="13.5" customHeight="1" x14ac:dyDescent="0.2">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4:28" ht="13.5" customHeight="1" x14ac:dyDescent="0.2">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4:28" ht="13.5" customHeight="1" x14ac:dyDescent="0.2">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4:28" ht="13.5" customHeight="1" x14ac:dyDescent="0.2">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4:28" ht="13.5" customHeight="1" x14ac:dyDescent="0.2">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4:28" ht="13.5" customHeight="1" x14ac:dyDescent="0.2">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4:28" ht="13.5" customHeight="1" x14ac:dyDescent="0.2">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4:28" ht="13.5" customHeight="1" x14ac:dyDescent="0.2">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4:28" ht="13.5" customHeight="1" x14ac:dyDescent="0.2">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4:28" ht="13.5" customHeight="1" x14ac:dyDescent="0.2">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4:28" ht="13.5" customHeight="1" x14ac:dyDescent="0.2">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4:28" ht="13.5" customHeight="1" x14ac:dyDescent="0.2">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3"/>
  <sheetViews>
    <sheetView tabSelected="1" view="pageBreakPreview" zoomScale="80" zoomScaleNormal="80" zoomScaleSheetLayoutView="80" workbookViewId="0">
      <selection activeCell="L13" sqref="L13:O13"/>
    </sheetView>
  </sheetViews>
  <sheetFormatPr baseColWidth="10" defaultColWidth="10" defaultRowHeight="12.75" x14ac:dyDescent="0.2"/>
  <cols>
    <col min="1" max="1" width="3.5" style="1" customWidth="1"/>
    <col min="2" max="21" width="15.62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21" s="2" customFormat="1" ht="48" customHeight="1" x14ac:dyDescent="0.2">
      <c r="B1" s="48" t="s">
        <v>0</v>
      </c>
      <c r="C1" s="48"/>
      <c r="D1" s="48"/>
      <c r="E1" s="48"/>
      <c r="F1" s="48"/>
      <c r="G1" s="48"/>
      <c r="H1" s="48"/>
      <c r="I1" s="48"/>
      <c r="J1" s="48"/>
      <c r="K1" s="48"/>
      <c r="L1" s="48"/>
      <c r="M1" s="3" t="s">
        <v>1</v>
      </c>
      <c r="O1" s="97" t="s">
        <v>113</v>
      </c>
    </row>
    <row r="2" spans="1:21" ht="13.5" customHeight="1" thickBot="1" x14ac:dyDescent="0.25"/>
    <row r="3" spans="1:21" ht="13.5" customHeight="1" thickTop="1" thickBot="1" x14ac:dyDescent="0.25">
      <c r="B3" s="4" t="s">
        <v>5</v>
      </c>
      <c r="C3" s="5"/>
      <c r="D3" s="5"/>
      <c r="E3" s="5"/>
      <c r="F3" s="5"/>
      <c r="G3" s="5"/>
      <c r="H3" s="6"/>
      <c r="I3" s="6"/>
      <c r="J3" s="6"/>
      <c r="K3" s="6"/>
      <c r="L3" s="6"/>
      <c r="M3" s="6"/>
      <c r="N3" s="6"/>
      <c r="O3" s="6"/>
      <c r="P3" s="6"/>
      <c r="Q3" s="6"/>
      <c r="R3" s="6"/>
      <c r="S3" s="6"/>
      <c r="T3" s="6"/>
      <c r="U3" s="7"/>
    </row>
    <row r="4" spans="1:21" ht="51.75" customHeight="1" thickTop="1" x14ac:dyDescent="0.2">
      <c r="B4" s="8" t="s">
        <v>6</v>
      </c>
      <c r="C4" s="9" t="s">
        <v>7</v>
      </c>
      <c r="D4" s="94" t="s">
        <v>8</v>
      </c>
      <c r="E4" s="94"/>
      <c r="F4" s="94"/>
      <c r="G4" s="94"/>
      <c r="H4" s="94"/>
      <c r="I4" s="10"/>
      <c r="J4" s="11" t="s">
        <v>9</v>
      </c>
      <c r="K4" s="12" t="s">
        <v>10</v>
      </c>
      <c r="L4" s="95" t="s">
        <v>11</v>
      </c>
      <c r="M4" s="95"/>
      <c r="N4" s="95"/>
      <c r="O4" s="95"/>
      <c r="P4" s="11" t="s">
        <v>12</v>
      </c>
      <c r="Q4" s="95" t="s">
        <v>13</v>
      </c>
      <c r="R4" s="95"/>
      <c r="S4" s="11" t="s">
        <v>14</v>
      </c>
      <c r="T4" s="95" t="s">
        <v>15</v>
      </c>
      <c r="U4" s="96"/>
    </row>
    <row r="5" spans="1:21" ht="15.75" customHeight="1" x14ac:dyDescent="0.2">
      <c r="B5" s="91" t="s">
        <v>16</v>
      </c>
      <c r="C5" s="92"/>
      <c r="D5" s="92"/>
      <c r="E5" s="92"/>
      <c r="F5" s="92"/>
      <c r="G5" s="92"/>
      <c r="H5" s="92"/>
      <c r="I5" s="92"/>
      <c r="J5" s="92"/>
      <c r="K5" s="92"/>
      <c r="L5" s="92"/>
      <c r="M5" s="92"/>
      <c r="N5" s="92"/>
      <c r="O5" s="92"/>
      <c r="P5" s="92"/>
      <c r="Q5" s="92"/>
      <c r="R5" s="92"/>
      <c r="S5" s="92"/>
      <c r="T5" s="92"/>
      <c r="U5" s="93"/>
    </row>
    <row r="6" spans="1:21" ht="37.5" customHeight="1" thickBot="1" x14ac:dyDescent="0.25">
      <c r="B6" s="13" t="s">
        <v>17</v>
      </c>
      <c r="C6" s="67" t="s">
        <v>18</v>
      </c>
      <c r="D6" s="67"/>
      <c r="E6" s="67"/>
      <c r="F6" s="67"/>
      <c r="G6" s="67"/>
      <c r="H6" s="14"/>
      <c r="I6" s="14"/>
      <c r="J6" s="14" t="s">
        <v>19</v>
      </c>
      <c r="K6" s="67" t="s">
        <v>20</v>
      </c>
      <c r="L6" s="67"/>
      <c r="M6" s="67"/>
      <c r="N6" s="15"/>
      <c r="O6" s="16" t="s">
        <v>21</v>
      </c>
      <c r="P6" s="67" t="s">
        <v>22</v>
      </c>
      <c r="Q6" s="67"/>
      <c r="R6" s="17"/>
      <c r="S6" s="16" t="s">
        <v>23</v>
      </c>
      <c r="T6" s="67" t="s">
        <v>24</v>
      </c>
      <c r="U6" s="68"/>
    </row>
    <row r="7" spans="1:21" ht="14.25" customHeight="1" thickTop="1" thickBot="1" x14ac:dyDescent="0.25">
      <c r="B7" s="4" t="s">
        <v>25</v>
      </c>
      <c r="C7" s="5"/>
      <c r="D7" s="5"/>
      <c r="E7" s="5"/>
      <c r="F7" s="5"/>
      <c r="G7" s="5"/>
      <c r="H7" s="6"/>
      <c r="I7" s="6"/>
      <c r="J7" s="6"/>
      <c r="K7" s="6"/>
      <c r="L7" s="6"/>
      <c r="M7" s="6"/>
      <c r="N7" s="6"/>
      <c r="O7" s="6"/>
      <c r="P7" s="6"/>
      <c r="Q7" s="6"/>
      <c r="R7" s="6"/>
      <c r="S7" s="6"/>
      <c r="T7" s="6"/>
      <c r="U7" s="7"/>
    </row>
    <row r="8" spans="1:21" ht="16.5" customHeight="1" thickTop="1" x14ac:dyDescent="0.2">
      <c r="B8" s="69" t="s">
        <v>26</v>
      </c>
      <c r="C8" s="72" t="s">
        <v>27</v>
      </c>
      <c r="D8" s="72"/>
      <c r="E8" s="72"/>
      <c r="F8" s="72"/>
      <c r="G8" s="72"/>
      <c r="H8" s="73"/>
      <c r="I8" s="78" t="s">
        <v>28</v>
      </c>
      <c r="J8" s="79"/>
      <c r="K8" s="79"/>
      <c r="L8" s="79"/>
      <c r="M8" s="79"/>
      <c r="N8" s="79"/>
      <c r="O8" s="79"/>
      <c r="P8" s="79"/>
      <c r="Q8" s="79"/>
      <c r="R8" s="79"/>
      <c r="S8" s="80"/>
      <c r="T8" s="81" t="s">
        <v>29</v>
      </c>
      <c r="U8" s="82"/>
    </row>
    <row r="9" spans="1:21" ht="19.5" customHeight="1" x14ac:dyDescent="0.2">
      <c r="B9" s="70"/>
      <c r="C9" s="74"/>
      <c r="D9" s="74"/>
      <c r="E9" s="74"/>
      <c r="F9" s="74"/>
      <c r="G9" s="74"/>
      <c r="H9" s="75"/>
      <c r="I9" s="83" t="s">
        <v>30</v>
      </c>
      <c r="J9" s="84"/>
      <c r="K9" s="84"/>
      <c r="L9" s="84" t="s">
        <v>31</v>
      </c>
      <c r="M9" s="84"/>
      <c r="N9" s="84"/>
      <c r="O9" s="84"/>
      <c r="P9" s="84" t="s">
        <v>32</v>
      </c>
      <c r="Q9" s="84" t="s">
        <v>33</v>
      </c>
      <c r="R9" s="87" t="s">
        <v>34</v>
      </c>
      <c r="S9" s="88"/>
      <c r="T9" s="84" t="s">
        <v>35</v>
      </c>
      <c r="U9" s="89" t="s">
        <v>36</v>
      </c>
    </row>
    <row r="10" spans="1:21" ht="26.25" customHeight="1" thickBot="1" x14ac:dyDescent="0.25">
      <c r="B10" s="71"/>
      <c r="C10" s="76"/>
      <c r="D10" s="76"/>
      <c r="E10" s="76"/>
      <c r="F10" s="76"/>
      <c r="G10" s="76"/>
      <c r="H10" s="77"/>
      <c r="I10" s="85"/>
      <c r="J10" s="86"/>
      <c r="K10" s="86"/>
      <c r="L10" s="86"/>
      <c r="M10" s="86"/>
      <c r="N10" s="86"/>
      <c r="O10" s="86"/>
      <c r="P10" s="86"/>
      <c r="Q10" s="86"/>
      <c r="R10" s="19" t="s">
        <v>37</v>
      </c>
      <c r="S10" s="20" t="s">
        <v>38</v>
      </c>
      <c r="T10" s="86"/>
      <c r="U10" s="90"/>
    </row>
    <row r="11" spans="1:21" ht="75" customHeight="1" thickTop="1" x14ac:dyDescent="0.2">
      <c r="A11" s="21"/>
      <c r="B11" s="22" t="s">
        <v>39</v>
      </c>
      <c r="C11" s="66" t="s">
        <v>40</v>
      </c>
      <c r="D11" s="66"/>
      <c r="E11" s="66"/>
      <c r="F11" s="66"/>
      <c r="G11" s="66"/>
      <c r="H11" s="66"/>
      <c r="I11" s="66" t="s">
        <v>41</v>
      </c>
      <c r="J11" s="66"/>
      <c r="K11" s="66"/>
      <c r="L11" s="66" t="s">
        <v>42</v>
      </c>
      <c r="M11" s="66"/>
      <c r="N11" s="66"/>
      <c r="O11" s="66"/>
      <c r="P11" s="23" t="s">
        <v>43</v>
      </c>
      <c r="Q11" s="23" t="s">
        <v>44</v>
      </c>
      <c r="R11" s="23">
        <v>88</v>
      </c>
      <c r="S11" s="23">
        <v>88</v>
      </c>
      <c r="T11" s="23">
        <v>93.28</v>
      </c>
      <c r="U11" s="24">
        <f>106</f>
        <v>106</v>
      </c>
    </row>
    <row r="12" spans="1:21" ht="75" customHeight="1" thickBot="1" x14ac:dyDescent="0.25">
      <c r="A12" s="21"/>
      <c r="B12" s="25" t="s">
        <v>45</v>
      </c>
      <c r="C12" s="58" t="s">
        <v>45</v>
      </c>
      <c r="D12" s="58"/>
      <c r="E12" s="58"/>
      <c r="F12" s="58"/>
      <c r="G12" s="58"/>
      <c r="H12" s="58"/>
      <c r="I12" s="58" t="s">
        <v>46</v>
      </c>
      <c r="J12" s="58"/>
      <c r="K12" s="58"/>
      <c r="L12" s="58" t="s">
        <v>47</v>
      </c>
      <c r="M12" s="58"/>
      <c r="N12" s="58"/>
      <c r="O12" s="58"/>
      <c r="P12" s="26" t="s">
        <v>43</v>
      </c>
      <c r="Q12" s="26" t="s">
        <v>48</v>
      </c>
      <c r="R12" s="27" t="s">
        <v>49</v>
      </c>
      <c r="S12" s="27" t="s">
        <v>49</v>
      </c>
      <c r="T12" s="27" t="s">
        <v>49</v>
      </c>
      <c r="U12" s="28" t="str">
        <f>"N/A"</f>
        <v>N/A</v>
      </c>
    </row>
    <row r="13" spans="1:21" ht="75" customHeight="1" thickTop="1" thickBot="1" x14ac:dyDescent="0.25">
      <c r="A13" s="21"/>
      <c r="B13" s="22" t="s">
        <v>50</v>
      </c>
      <c r="C13" s="66" t="s">
        <v>51</v>
      </c>
      <c r="D13" s="66"/>
      <c r="E13" s="66"/>
      <c r="F13" s="66"/>
      <c r="G13" s="66"/>
      <c r="H13" s="66"/>
      <c r="I13" s="66" t="s">
        <v>52</v>
      </c>
      <c r="J13" s="66"/>
      <c r="K13" s="66"/>
      <c r="L13" s="66" t="s">
        <v>53</v>
      </c>
      <c r="M13" s="66"/>
      <c r="N13" s="66"/>
      <c r="O13" s="66"/>
      <c r="P13" s="23" t="s">
        <v>43</v>
      </c>
      <c r="Q13" s="23" t="s">
        <v>54</v>
      </c>
      <c r="R13" s="23">
        <v>100</v>
      </c>
      <c r="S13" s="23">
        <v>100</v>
      </c>
      <c r="T13" s="23">
        <v>100</v>
      </c>
      <c r="U13" s="24">
        <f>100</f>
        <v>100</v>
      </c>
    </row>
    <row r="14" spans="1:21" ht="75" customHeight="1" thickTop="1" x14ac:dyDescent="0.2">
      <c r="A14" s="21"/>
      <c r="B14" s="22" t="s">
        <v>55</v>
      </c>
      <c r="C14" s="66" t="s">
        <v>56</v>
      </c>
      <c r="D14" s="66"/>
      <c r="E14" s="66"/>
      <c r="F14" s="66"/>
      <c r="G14" s="66"/>
      <c r="H14" s="66"/>
      <c r="I14" s="66" t="s">
        <v>57</v>
      </c>
      <c r="J14" s="66"/>
      <c r="K14" s="66"/>
      <c r="L14" s="66" t="s">
        <v>58</v>
      </c>
      <c r="M14" s="66"/>
      <c r="N14" s="66"/>
      <c r="O14" s="66"/>
      <c r="P14" s="23" t="s">
        <v>43</v>
      </c>
      <c r="Q14" s="23" t="s">
        <v>59</v>
      </c>
      <c r="R14" s="23">
        <v>100</v>
      </c>
      <c r="S14" s="23">
        <v>100</v>
      </c>
      <c r="T14" s="23">
        <v>100</v>
      </c>
      <c r="U14" s="24">
        <f>100</f>
        <v>100</v>
      </c>
    </row>
    <row r="15" spans="1:21" ht="75" customHeight="1" x14ac:dyDescent="0.2">
      <c r="A15" s="21"/>
      <c r="B15" s="25" t="s">
        <v>45</v>
      </c>
      <c r="C15" s="58" t="s">
        <v>60</v>
      </c>
      <c r="D15" s="58"/>
      <c r="E15" s="58"/>
      <c r="F15" s="58"/>
      <c r="G15" s="58"/>
      <c r="H15" s="58"/>
      <c r="I15" s="58" t="s">
        <v>61</v>
      </c>
      <c r="J15" s="58"/>
      <c r="K15" s="58"/>
      <c r="L15" s="58" t="s">
        <v>62</v>
      </c>
      <c r="M15" s="58"/>
      <c r="N15" s="58"/>
      <c r="O15" s="58"/>
      <c r="P15" s="26" t="s">
        <v>43</v>
      </c>
      <c r="Q15" s="26" t="s">
        <v>63</v>
      </c>
      <c r="R15" s="26">
        <v>100</v>
      </c>
      <c r="S15" s="26">
        <v>93.33</v>
      </c>
      <c r="T15" s="26">
        <v>124.44</v>
      </c>
      <c r="U15" s="28">
        <f>133.33</f>
        <v>133.33000000000001</v>
      </c>
    </row>
    <row r="16" spans="1:21" ht="75" customHeight="1" x14ac:dyDescent="0.2">
      <c r="A16" s="21"/>
      <c r="B16" s="25" t="s">
        <v>45</v>
      </c>
      <c r="C16" s="58" t="s">
        <v>64</v>
      </c>
      <c r="D16" s="58"/>
      <c r="E16" s="58"/>
      <c r="F16" s="58"/>
      <c r="G16" s="58"/>
      <c r="H16" s="58"/>
      <c r="I16" s="58" t="s">
        <v>65</v>
      </c>
      <c r="J16" s="58"/>
      <c r="K16" s="58"/>
      <c r="L16" s="58" t="s">
        <v>66</v>
      </c>
      <c r="M16" s="58"/>
      <c r="N16" s="58"/>
      <c r="O16" s="58"/>
      <c r="P16" s="26" t="s">
        <v>67</v>
      </c>
      <c r="Q16" s="26" t="s">
        <v>63</v>
      </c>
      <c r="R16" s="27" t="s">
        <v>49</v>
      </c>
      <c r="S16" s="27">
        <v>57</v>
      </c>
      <c r="T16" s="27">
        <v>57</v>
      </c>
      <c r="U16" s="28">
        <f>100</f>
        <v>100</v>
      </c>
    </row>
    <row r="17" spans="1:22" ht="75" customHeight="1" x14ac:dyDescent="0.2">
      <c r="A17" s="21"/>
      <c r="B17" s="25" t="s">
        <v>45</v>
      </c>
      <c r="C17" s="58" t="s">
        <v>68</v>
      </c>
      <c r="D17" s="58"/>
      <c r="E17" s="58"/>
      <c r="F17" s="58"/>
      <c r="G17" s="58"/>
      <c r="H17" s="58"/>
      <c r="I17" s="58" t="s">
        <v>69</v>
      </c>
      <c r="J17" s="58"/>
      <c r="K17" s="58"/>
      <c r="L17" s="58" t="s">
        <v>70</v>
      </c>
      <c r="M17" s="58"/>
      <c r="N17" s="58"/>
      <c r="O17" s="58"/>
      <c r="P17" s="26" t="s">
        <v>43</v>
      </c>
      <c r="Q17" s="26" t="s">
        <v>59</v>
      </c>
      <c r="R17" s="26">
        <v>50</v>
      </c>
      <c r="S17" s="26">
        <v>50</v>
      </c>
      <c r="T17" s="26">
        <v>21.84</v>
      </c>
      <c r="U17" s="28">
        <f>43.68</f>
        <v>43.68</v>
      </c>
    </row>
    <row r="18" spans="1:22" ht="75" customHeight="1" thickBot="1" x14ac:dyDescent="0.25">
      <c r="A18" s="21"/>
      <c r="B18" s="25" t="s">
        <v>45</v>
      </c>
      <c r="C18" s="58" t="s">
        <v>71</v>
      </c>
      <c r="D18" s="58"/>
      <c r="E18" s="58"/>
      <c r="F18" s="58"/>
      <c r="G18" s="58"/>
      <c r="H18" s="58"/>
      <c r="I18" s="58" t="s">
        <v>72</v>
      </c>
      <c r="J18" s="58"/>
      <c r="K18" s="58"/>
      <c r="L18" s="58" t="s">
        <v>73</v>
      </c>
      <c r="M18" s="58"/>
      <c r="N18" s="58"/>
      <c r="O18" s="58"/>
      <c r="P18" s="26" t="s">
        <v>43</v>
      </c>
      <c r="Q18" s="26" t="s">
        <v>74</v>
      </c>
      <c r="R18" s="26">
        <v>72</v>
      </c>
      <c r="S18" s="26">
        <v>72</v>
      </c>
      <c r="T18" s="26">
        <v>80.099999999999994</v>
      </c>
      <c r="U18" s="28">
        <f>111.25</f>
        <v>111.25</v>
      </c>
    </row>
    <row r="19" spans="1:22" ht="75" customHeight="1" thickTop="1" x14ac:dyDescent="0.2">
      <c r="A19" s="21"/>
      <c r="B19" s="22" t="s">
        <v>75</v>
      </c>
      <c r="C19" s="66" t="s">
        <v>76</v>
      </c>
      <c r="D19" s="66"/>
      <c r="E19" s="66"/>
      <c r="F19" s="66"/>
      <c r="G19" s="66"/>
      <c r="H19" s="66"/>
      <c r="I19" s="66" t="s">
        <v>77</v>
      </c>
      <c r="J19" s="66"/>
      <c r="K19" s="66"/>
      <c r="L19" s="66" t="s">
        <v>78</v>
      </c>
      <c r="M19" s="66"/>
      <c r="N19" s="66"/>
      <c r="O19" s="66"/>
      <c r="P19" s="23" t="s">
        <v>43</v>
      </c>
      <c r="Q19" s="23" t="s">
        <v>59</v>
      </c>
      <c r="R19" s="23">
        <v>100</v>
      </c>
      <c r="S19" s="23">
        <v>100</v>
      </c>
      <c r="T19" s="23">
        <v>92.5</v>
      </c>
      <c r="U19" s="24">
        <f>92.5</f>
        <v>92.5</v>
      </c>
    </row>
    <row r="20" spans="1:22" ht="75" customHeight="1" x14ac:dyDescent="0.2">
      <c r="A20" s="21"/>
      <c r="B20" s="25" t="s">
        <v>45</v>
      </c>
      <c r="C20" s="58" t="s">
        <v>79</v>
      </c>
      <c r="D20" s="58"/>
      <c r="E20" s="58"/>
      <c r="F20" s="58"/>
      <c r="G20" s="58"/>
      <c r="H20" s="58"/>
      <c r="I20" s="58" t="s">
        <v>80</v>
      </c>
      <c r="J20" s="58"/>
      <c r="K20" s="58"/>
      <c r="L20" s="58" t="s">
        <v>81</v>
      </c>
      <c r="M20" s="58"/>
      <c r="N20" s="58"/>
      <c r="O20" s="58"/>
      <c r="P20" s="26" t="s">
        <v>43</v>
      </c>
      <c r="Q20" s="26" t="s">
        <v>63</v>
      </c>
      <c r="R20" s="26">
        <v>100</v>
      </c>
      <c r="S20" s="26">
        <v>90</v>
      </c>
      <c r="T20" s="26">
        <v>140</v>
      </c>
      <c r="U20" s="28">
        <f>155.55</f>
        <v>155.55000000000001</v>
      </c>
    </row>
    <row r="21" spans="1:22" ht="75" customHeight="1" x14ac:dyDescent="0.2">
      <c r="A21" s="21"/>
      <c r="B21" s="25" t="s">
        <v>45</v>
      </c>
      <c r="C21" s="58" t="s">
        <v>82</v>
      </c>
      <c r="D21" s="58"/>
      <c r="E21" s="58"/>
      <c r="F21" s="58"/>
      <c r="G21" s="58"/>
      <c r="H21" s="58"/>
      <c r="I21" s="58" t="s">
        <v>83</v>
      </c>
      <c r="J21" s="58"/>
      <c r="K21" s="58"/>
      <c r="L21" s="58" t="s">
        <v>84</v>
      </c>
      <c r="M21" s="58"/>
      <c r="N21" s="58"/>
      <c r="O21" s="58"/>
      <c r="P21" s="26" t="s">
        <v>43</v>
      </c>
      <c r="Q21" s="26" t="s">
        <v>63</v>
      </c>
      <c r="R21" s="26">
        <v>75</v>
      </c>
      <c r="S21" s="26">
        <v>100</v>
      </c>
      <c r="T21" s="26">
        <v>100</v>
      </c>
      <c r="U21" s="28">
        <f>100</f>
        <v>100</v>
      </c>
    </row>
    <row r="22" spans="1:22" ht="75" customHeight="1" x14ac:dyDescent="0.2">
      <c r="A22" s="21"/>
      <c r="B22" s="25" t="s">
        <v>45</v>
      </c>
      <c r="C22" s="58" t="s">
        <v>85</v>
      </c>
      <c r="D22" s="58"/>
      <c r="E22" s="58"/>
      <c r="F22" s="58"/>
      <c r="G22" s="58"/>
      <c r="H22" s="58"/>
      <c r="I22" s="58" t="s">
        <v>86</v>
      </c>
      <c r="J22" s="58"/>
      <c r="K22" s="58"/>
      <c r="L22" s="58" t="s">
        <v>87</v>
      </c>
      <c r="M22" s="58"/>
      <c r="N22" s="58"/>
      <c r="O22" s="58"/>
      <c r="P22" s="26" t="s">
        <v>43</v>
      </c>
      <c r="Q22" s="26" t="s">
        <v>59</v>
      </c>
      <c r="R22" s="26">
        <v>85.05</v>
      </c>
      <c r="S22" s="26">
        <v>85.05</v>
      </c>
      <c r="T22" s="26">
        <v>99.81</v>
      </c>
      <c r="U22" s="28">
        <f>117.35</f>
        <v>117.35</v>
      </c>
    </row>
    <row r="23" spans="1:22" ht="75" customHeight="1" thickBot="1" x14ac:dyDescent="0.25">
      <c r="A23" s="21"/>
      <c r="B23" s="25" t="s">
        <v>45</v>
      </c>
      <c r="C23" s="58" t="s">
        <v>88</v>
      </c>
      <c r="D23" s="58"/>
      <c r="E23" s="58"/>
      <c r="F23" s="58"/>
      <c r="G23" s="58"/>
      <c r="H23" s="58"/>
      <c r="I23" s="58" t="s">
        <v>89</v>
      </c>
      <c r="J23" s="58"/>
      <c r="K23" s="58"/>
      <c r="L23" s="58" t="s">
        <v>90</v>
      </c>
      <c r="M23" s="58"/>
      <c r="N23" s="58"/>
      <c r="O23" s="58"/>
      <c r="P23" s="26" t="s">
        <v>43</v>
      </c>
      <c r="Q23" s="26" t="s">
        <v>74</v>
      </c>
      <c r="R23" s="26">
        <v>63</v>
      </c>
      <c r="S23" s="26">
        <v>63</v>
      </c>
      <c r="T23" s="26">
        <v>67.010000000000005</v>
      </c>
      <c r="U23" s="28">
        <f>106.37</f>
        <v>106.37</v>
      </c>
    </row>
    <row r="24" spans="1:22" ht="14.25" customHeight="1" thickTop="1" thickBot="1" x14ac:dyDescent="0.25">
      <c r="B24" s="4" t="s">
        <v>91</v>
      </c>
      <c r="C24" s="5"/>
      <c r="D24" s="5"/>
      <c r="E24" s="5"/>
      <c r="F24" s="5"/>
      <c r="G24" s="5"/>
      <c r="H24" s="6"/>
      <c r="I24" s="6"/>
      <c r="J24" s="6"/>
      <c r="K24" s="6"/>
      <c r="L24" s="6"/>
      <c r="M24" s="6"/>
      <c r="N24" s="6"/>
      <c r="O24" s="6"/>
      <c r="P24" s="6"/>
      <c r="Q24" s="6"/>
      <c r="R24" s="6"/>
      <c r="S24" s="6"/>
      <c r="T24" s="6"/>
      <c r="U24" s="7"/>
      <c r="V24" s="29"/>
    </row>
    <row r="25" spans="1:22" ht="26.25" customHeight="1" thickTop="1" x14ac:dyDescent="0.2">
      <c r="B25" s="30"/>
      <c r="C25" s="31"/>
      <c r="D25" s="31"/>
      <c r="E25" s="31"/>
      <c r="F25" s="31"/>
      <c r="G25" s="31"/>
      <c r="H25" s="32"/>
      <c r="I25" s="32"/>
      <c r="J25" s="32"/>
      <c r="K25" s="32"/>
      <c r="L25" s="32"/>
      <c r="M25" s="32"/>
      <c r="N25" s="32"/>
      <c r="O25" s="32"/>
      <c r="P25" s="32"/>
      <c r="Q25" s="32"/>
      <c r="R25" s="33"/>
      <c r="S25" s="34" t="s">
        <v>34</v>
      </c>
      <c r="T25" s="34" t="s">
        <v>92</v>
      </c>
      <c r="U25" s="18" t="s">
        <v>93</v>
      </c>
    </row>
    <row r="26" spans="1:22" ht="26.25" customHeight="1" thickBot="1" x14ac:dyDescent="0.25">
      <c r="B26" s="35"/>
      <c r="C26" s="36"/>
      <c r="D26" s="36"/>
      <c r="E26" s="36"/>
      <c r="F26" s="36"/>
      <c r="G26" s="36"/>
      <c r="H26" s="37"/>
      <c r="I26" s="37"/>
      <c r="J26" s="37"/>
      <c r="K26" s="37"/>
      <c r="L26" s="37"/>
      <c r="M26" s="37"/>
      <c r="N26" s="37"/>
      <c r="O26" s="37"/>
      <c r="P26" s="37"/>
      <c r="Q26" s="37"/>
      <c r="R26" s="37"/>
      <c r="S26" s="38" t="s">
        <v>94</v>
      </c>
      <c r="T26" s="39" t="s">
        <v>94</v>
      </c>
      <c r="U26" s="39" t="s">
        <v>95</v>
      </c>
    </row>
    <row r="27" spans="1:22" ht="13.5" customHeight="1" thickBot="1" x14ac:dyDescent="0.25">
      <c r="B27" s="59" t="s">
        <v>96</v>
      </c>
      <c r="C27" s="60"/>
      <c r="D27" s="60"/>
      <c r="E27" s="40"/>
      <c r="F27" s="40"/>
      <c r="G27" s="40"/>
      <c r="H27" s="41"/>
      <c r="I27" s="41"/>
      <c r="J27" s="41"/>
      <c r="K27" s="41"/>
      <c r="L27" s="41"/>
      <c r="M27" s="41"/>
      <c r="N27" s="41"/>
      <c r="O27" s="41"/>
      <c r="P27" s="42"/>
      <c r="Q27" s="42"/>
      <c r="R27" s="42"/>
      <c r="S27" s="43">
        <f>1356.225174</f>
        <v>1356.2251739999999</v>
      </c>
      <c r="T27" s="43">
        <f>2370.55769257</f>
        <v>2370.5576925700002</v>
      </c>
      <c r="U27" s="44">
        <f>+IF(ISERR(T27/S27*100),"N/A",ROUND(T27/S27*100,1))</f>
        <v>174.8</v>
      </c>
    </row>
    <row r="28" spans="1:22" ht="13.5" customHeight="1" thickBot="1" x14ac:dyDescent="0.25">
      <c r="B28" s="61" t="s">
        <v>97</v>
      </c>
      <c r="C28" s="62"/>
      <c r="D28" s="62"/>
      <c r="E28" s="45"/>
      <c r="F28" s="45"/>
      <c r="G28" s="45"/>
      <c r="H28" s="46"/>
      <c r="I28" s="46"/>
      <c r="J28" s="46"/>
      <c r="K28" s="46"/>
      <c r="L28" s="46"/>
      <c r="M28" s="46"/>
      <c r="N28" s="46"/>
      <c r="O28" s="46"/>
      <c r="P28" s="47"/>
      <c r="Q28" s="47"/>
      <c r="R28" s="47"/>
      <c r="S28" s="43">
        <f>2432.16711915</f>
        <v>2432.16711915</v>
      </c>
      <c r="T28" s="43">
        <f>2370.55769257</f>
        <v>2370.5576925700002</v>
      </c>
      <c r="U28" s="44">
        <f>+IF(ISERR(T28/S28*100),"N/A",ROUND(T28/S28*100,1))</f>
        <v>97.5</v>
      </c>
    </row>
    <row r="29" spans="1:22" ht="14.85" customHeight="1" thickTop="1" thickBot="1" x14ac:dyDescent="0.25">
      <c r="B29" s="4" t="s">
        <v>98</v>
      </c>
      <c r="C29" s="5"/>
      <c r="D29" s="5"/>
      <c r="E29" s="5"/>
      <c r="F29" s="5"/>
      <c r="G29" s="5"/>
      <c r="H29" s="6"/>
      <c r="I29" s="6"/>
      <c r="J29" s="6"/>
      <c r="K29" s="6"/>
      <c r="L29" s="6"/>
      <c r="M29" s="6"/>
      <c r="N29" s="6"/>
      <c r="O29" s="6"/>
      <c r="P29" s="6"/>
      <c r="Q29" s="6"/>
      <c r="R29" s="6"/>
      <c r="S29" s="6"/>
      <c r="T29" s="6"/>
      <c r="U29" s="7"/>
    </row>
    <row r="30" spans="1:22" ht="44.25" customHeight="1" thickTop="1" x14ac:dyDescent="0.2">
      <c r="B30" s="63" t="s">
        <v>99</v>
      </c>
      <c r="C30" s="64"/>
      <c r="D30" s="64"/>
      <c r="E30" s="64"/>
      <c r="F30" s="64"/>
      <c r="G30" s="64"/>
      <c r="H30" s="64"/>
      <c r="I30" s="64"/>
      <c r="J30" s="64"/>
      <c r="K30" s="64"/>
      <c r="L30" s="64"/>
      <c r="M30" s="64"/>
      <c r="N30" s="64"/>
      <c r="O30" s="64"/>
      <c r="P30" s="64"/>
      <c r="Q30" s="64"/>
      <c r="R30" s="64"/>
      <c r="S30" s="64"/>
      <c r="T30" s="64"/>
      <c r="U30" s="65"/>
    </row>
    <row r="31" spans="1:22" ht="71.25" customHeight="1" x14ac:dyDescent="0.2">
      <c r="B31" s="52" t="s">
        <v>100</v>
      </c>
      <c r="C31" s="53"/>
      <c r="D31" s="53"/>
      <c r="E31" s="53"/>
      <c r="F31" s="53"/>
      <c r="G31" s="53"/>
      <c r="H31" s="53"/>
      <c r="I31" s="53"/>
      <c r="J31" s="53"/>
      <c r="K31" s="53"/>
      <c r="L31" s="53"/>
      <c r="M31" s="53"/>
      <c r="N31" s="53"/>
      <c r="O31" s="53"/>
      <c r="P31" s="53"/>
      <c r="Q31" s="53"/>
      <c r="R31" s="53"/>
      <c r="S31" s="53"/>
      <c r="T31" s="53"/>
      <c r="U31" s="54"/>
    </row>
    <row r="32" spans="1:22" ht="70.5" customHeight="1" x14ac:dyDescent="0.2">
      <c r="B32" s="52" t="s">
        <v>101</v>
      </c>
      <c r="C32" s="53"/>
      <c r="D32" s="53"/>
      <c r="E32" s="53"/>
      <c r="F32" s="53"/>
      <c r="G32" s="53"/>
      <c r="H32" s="53"/>
      <c r="I32" s="53"/>
      <c r="J32" s="53"/>
      <c r="K32" s="53"/>
      <c r="L32" s="53"/>
      <c r="M32" s="53"/>
      <c r="N32" s="53"/>
      <c r="O32" s="53"/>
      <c r="P32" s="53"/>
      <c r="Q32" s="53"/>
      <c r="R32" s="53"/>
      <c r="S32" s="53"/>
      <c r="T32" s="53"/>
      <c r="U32" s="54"/>
    </row>
    <row r="33" spans="2:21" ht="147.94999999999999" customHeight="1" x14ac:dyDescent="0.2">
      <c r="B33" s="52" t="s">
        <v>102</v>
      </c>
      <c r="C33" s="53"/>
      <c r="D33" s="53"/>
      <c r="E33" s="53"/>
      <c r="F33" s="53"/>
      <c r="G33" s="53"/>
      <c r="H33" s="53"/>
      <c r="I33" s="53"/>
      <c r="J33" s="53"/>
      <c r="K33" s="53"/>
      <c r="L33" s="53"/>
      <c r="M33" s="53"/>
      <c r="N33" s="53"/>
      <c r="O33" s="53"/>
      <c r="P33" s="53"/>
      <c r="Q33" s="53"/>
      <c r="R33" s="53"/>
      <c r="S33" s="53"/>
      <c r="T33" s="53"/>
      <c r="U33" s="54"/>
    </row>
    <row r="34" spans="2:21" ht="139.5" customHeight="1" x14ac:dyDescent="0.2">
      <c r="B34" s="52" t="s">
        <v>103</v>
      </c>
      <c r="C34" s="53"/>
      <c r="D34" s="53"/>
      <c r="E34" s="53"/>
      <c r="F34" s="53"/>
      <c r="G34" s="53"/>
      <c r="H34" s="53"/>
      <c r="I34" s="53"/>
      <c r="J34" s="53"/>
      <c r="K34" s="53"/>
      <c r="L34" s="53"/>
      <c r="M34" s="53"/>
      <c r="N34" s="53"/>
      <c r="O34" s="53"/>
      <c r="P34" s="53"/>
      <c r="Q34" s="53"/>
      <c r="R34" s="53"/>
      <c r="S34" s="53"/>
      <c r="T34" s="53"/>
      <c r="U34" s="54"/>
    </row>
    <row r="35" spans="2:21" ht="90" customHeight="1" x14ac:dyDescent="0.2">
      <c r="B35" s="52" t="s">
        <v>104</v>
      </c>
      <c r="C35" s="53"/>
      <c r="D35" s="53"/>
      <c r="E35" s="53"/>
      <c r="F35" s="53"/>
      <c r="G35" s="53"/>
      <c r="H35" s="53"/>
      <c r="I35" s="53"/>
      <c r="J35" s="53"/>
      <c r="K35" s="53"/>
      <c r="L35" s="53"/>
      <c r="M35" s="53"/>
      <c r="N35" s="53"/>
      <c r="O35" s="53"/>
      <c r="P35" s="53"/>
      <c r="Q35" s="53"/>
      <c r="R35" s="53"/>
      <c r="S35" s="53"/>
      <c r="T35" s="53"/>
      <c r="U35" s="54"/>
    </row>
    <row r="36" spans="2:21" ht="78" customHeight="1" x14ac:dyDescent="0.2">
      <c r="B36" s="52" t="s">
        <v>105</v>
      </c>
      <c r="C36" s="53"/>
      <c r="D36" s="53"/>
      <c r="E36" s="53"/>
      <c r="F36" s="53"/>
      <c r="G36" s="53"/>
      <c r="H36" s="53"/>
      <c r="I36" s="53"/>
      <c r="J36" s="53"/>
      <c r="K36" s="53"/>
      <c r="L36" s="53"/>
      <c r="M36" s="53"/>
      <c r="N36" s="53"/>
      <c r="O36" s="53"/>
      <c r="P36" s="53"/>
      <c r="Q36" s="53"/>
      <c r="R36" s="53"/>
      <c r="S36" s="53"/>
      <c r="T36" s="53"/>
      <c r="U36" s="54"/>
    </row>
    <row r="37" spans="2:21" ht="156.75" customHeight="1" x14ac:dyDescent="0.2">
      <c r="B37" s="52" t="s">
        <v>106</v>
      </c>
      <c r="C37" s="53"/>
      <c r="D37" s="53"/>
      <c r="E37" s="53"/>
      <c r="F37" s="53"/>
      <c r="G37" s="53"/>
      <c r="H37" s="53"/>
      <c r="I37" s="53"/>
      <c r="J37" s="53"/>
      <c r="K37" s="53"/>
      <c r="L37" s="53"/>
      <c r="M37" s="53"/>
      <c r="N37" s="53"/>
      <c r="O37" s="53"/>
      <c r="P37" s="53"/>
      <c r="Q37" s="53"/>
      <c r="R37" s="53"/>
      <c r="S37" s="53"/>
      <c r="T37" s="53"/>
      <c r="U37" s="54"/>
    </row>
    <row r="38" spans="2:21" ht="80.099999999999994" customHeight="1" x14ac:dyDescent="0.2">
      <c r="B38" s="52" t="s">
        <v>107</v>
      </c>
      <c r="C38" s="53"/>
      <c r="D38" s="53"/>
      <c r="E38" s="53"/>
      <c r="F38" s="53"/>
      <c r="G38" s="53"/>
      <c r="H38" s="53"/>
      <c r="I38" s="53"/>
      <c r="J38" s="53"/>
      <c r="K38" s="53"/>
      <c r="L38" s="53"/>
      <c r="M38" s="53"/>
      <c r="N38" s="53"/>
      <c r="O38" s="53"/>
      <c r="P38" s="53"/>
      <c r="Q38" s="53"/>
      <c r="R38" s="53"/>
      <c r="S38" s="53"/>
      <c r="T38" s="53"/>
      <c r="U38" s="54"/>
    </row>
    <row r="39" spans="2:21" ht="144.6" customHeight="1" x14ac:dyDescent="0.2">
      <c r="B39" s="52" t="s">
        <v>108</v>
      </c>
      <c r="C39" s="53"/>
      <c r="D39" s="53"/>
      <c r="E39" s="53"/>
      <c r="F39" s="53"/>
      <c r="G39" s="53"/>
      <c r="H39" s="53"/>
      <c r="I39" s="53"/>
      <c r="J39" s="53"/>
      <c r="K39" s="53"/>
      <c r="L39" s="53"/>
      <c r="M39" s="53"/>
      <c r="N39" s="53"/>
      <c r="O39" s="53"/>
      <c r="P39" s="53"/>
      <c r="Q39" s="53"/>
      <c r="R39" s="53"/>
      <c r="S39" s="53"/>
      <c r="T39" s="53"/>
      <c r="U39" s="54"/>
    </row>
    <row r="40" spans="2:21" ht="91.5" customHeight="1" x14ac:dyDescent="0.2">
      <c r="B40" s="52" t="s">
        <v>109</v>
      </c>
      <c r="C40" s="53"/>
      <c r="D40" s="53"/>
      <c r="E40" s="53"/>
      <c r="F40" s="53"/>
      <c r="G40" s="53"/>
      <c r="H40" s="53"/>
      <c r="I40" s="53"/>
      <c r="J40" s="53"/>
      <c r="K40" s="53"/>
      <c r="L40" s="53"/>
      <c r="M40" s="53"/>
      <c r="N40" s="53"/>
      <c r="O40" s="53"/>
      <c r="P40" s="53"/>
      <c r="Q40" s="53"/>
      <c r="R40" s="53"/>
      <c r="S40" s="53"/>
      <c r="T40" s="53"/>
      <c r="U40" s="54"/>
    </row>
    <row r="41" spans="2:21" ht="70.5" customHeight="1" x14ac:dyDescent="0.2">
      <c r="B41" s="52" t="s">
        <v>110</v>
      </c>
      <c r="C41" s="53"/>
      <c r="D41" s="53"/>
      <c r="E41" s="53"/>
      <c r="F41" s="53"/>
      <c r="G41" s="53"/>
      <c r="H41" s="53"/>
      <c r="I41" s="53"/>
      <c r="J41" s="53"/>
      <c r="K41" s="53"/>
      <c r="L41" s="53"/>
      <c r="M41" s="53"/>
      <c r="N41" s="53"/>
      <c r="O41" s="53"/>
      <c r="P41" s="53"/>
      <c r="Q41" s="53"/>
      <c r="R41" s="53"/>
      <c r="S41" s="53"/>
      <c r="T41" s="53"/>
      <c r="U41" s="54"/>
    </row>
    <row r="42" spans="2:21" ht="186" customHeight="1" x14ac:dyDescent="0.2">
      <c r="B42" s="52" t="s">
        <v>111</v>
      </c>
      <c r="C42" s="53"/>
      <c r="D42" s="53"/>
      <c r="E42" s="53"/>
      <c r="F42" s="53"/>
      <c r="G42" s="53"/>
      <c r="H42" s="53"/>
      <c r="I42" s="53"/>
      <c r="J42" s="53"/>
      <c r="K42" s="53"/>
      <c r="L42" s="53"/>
      <c r="M42" s="53"/>
      <c r="N42" s="53"/>
      <c r="O42" s="53"/>
      <c r="P42" s="53"/>
      <c r="Q42" s="53"/>
      <c r="R42" s="53"/>
      <c r="S42" s="53"/>
      <c r="T42" s="53"/>
      <c r="U42" s="54"/>
    </row>
    <row r="43" spans="2:21" ht="89.85" customHeight="1" thickBot="1" x14ac:dyDescent="0.25">
      <c r="B43" s="55" t="s">
        <v>112</v>
      </c>
      <c r="C43" s="56"/>
      <c r="D43" s="56"/>
      <c r="E43" s="56"/>
      <c r="F43" s="56"/>
      <c r="G43" s="56"/>
      <c r="H43" s="56"/>
      <c r="I43" s="56"/>
      <c r="J43" s="56"/>
      <c r="K43" s="56"/>
      <c r="L43" s="56"/>
      <c r="M43" s="56"/>
      <c r="N43" s="56"/>
      <c r="O43" s="56"/>
      <c r="P43" s="56"/>
      <c r="Q43" s="56"/>
      <c r="R43" s="56"/>
      <c r="S43" s="56"/>
      <c r="T43" s="56"/>
      <c r="U43" s="57"/>
    </row>
  </sheetData>
  <mergeCells count="76">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B33:U33"/>
    <mergeCell ref="C22:H22"/>
    <mergeCell ref="I22:K22"/>
    <mergeCell ref="L22:O22"/>
    <mergeCell ref="C23:H23"/>
    <mergeCell ref="I23:K23"/>
    <mergeCell ref="L23:O23"/>
    <mergeCell ref="B27:D27"/>
    <mergeCell ref="B28:D28"/>
    <mergeCell ref="B30:U30"/>
    <mergeCell ref="B31:U31"/>
    <mergeCell ref="B32:U32"/>
    <mergeCell ref="B40:U40"/>
    <mergeCell ref="B41:U41"/>
    <mergeCell ref="B42:U42"/>
    <mergeCell ref="B43:U43"/>
    <mergeCell ref="B34:U34"/>
    <mergeCell ref="B35:U35"/>
    <mergeCell ref="B36:U36"/>
    <mergeCell ref="B37:U37"/>
    <mergeCell ref="B38:U38"/>
    <mergeCell ref="B39:U39"/>
  </mergeCells>
  <printOptions horizontalCentered="1"/>
  <pageMargins left="0.78740157480314965" right="0.78740157480314965" top="0.98425196850393704" bottom="0.98425196850393704" header="0" footer="0.39370078740157483"/>
  <pageSetup scale="3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12 P012</vt:lpstr>
      <vt:lpstr>'12 P012'!Área_de_impresión</vt:lpstr>
      <vt:lpstr>Portada!Área_de_impresión</vt:lpstr>
      <vt:lpstr>'12 P012'!Títulos_a_imprimir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David</cp:lastModifiedBy>
  <cp:lastPrinted>2009-03-26T01:46:20Z</cp:lastPrinted>
  <dcterms:created xsi:type="dcterms:W3CDTF">2009-03-25T01:44:41Z</dcterms:created>
  <dcterms:modified xsi:type="dcterms:W3CDTF">2018-10-08T15:59:14Z</dcterms:modified>
</cp:coreProperties>
</file>